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Офисное и производственное оборудование\"/>
    </mc:Choice>
  </mc:AlternateContent>
  <bookViews>
    <workbookView xWindow="240" yWindow="30" windowWidth="19440" windowHeight="10110"/>
  </bookViews>
  <sheets>
    <sheet name="Лист1" sheetId="1" r:id="rId1"/>
    <sheet name="XLR_NoRangeSheet" sheetId="2" state="veryHidden" r:id="rId2"/>
  </sheets>
  <definedNames>
    <definedName name="Query1">Лист1!$A$7:$N$17</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SROK" hidden="1">XLR_NoRangeSheet!$K$6</definedName>
    <definedName name="Query2_TEL" hidden="1">XLR_NoRangeSheet!$G$6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Лист1!$A$22:$N$22</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K7" i="1" l="1"/>
  <c r="K8" i="1"/>
  <c r="K9" i="1"/>
  <c r="K10" i="1"/>
  <c r="K11" i="1"/>
  <c r="K12" i="1"/>
  <c r="K13" i="1"/>
  <c r="K14" i="1"/>
  <c r="K15" i="1"/>
  <c r="K16" i="1"/>
  <c r="K17" i="1" l="1"/>
  <c r="B5" i="2"/>
  <c r="D28" i="1"/>
  <c r="E24" i="1" s="1"/>
</calcChain>
</file>

<file path=xl/sharedStrings.xml><?xml version="1.0" encoding="utf-8"?>
<sst xmlns="http://schemas.openxmlformats.org/spreadsheetml/2006/main" count="96" uniqueCount="73">
  <si>
    <t>№ п.п.</t>
  </si>
  <si>
    <t>Описание</t>
  </si>
  <si>
    <t>Адрес поставки</t>
  </si>
  <si>
    <t>ЛОТ №</t>
  </si>
  <si>
    <t>Объем может быть изменен на 30% без изменения стоимости единицы</t>
  </si>
  <si>
    <t>Требуемые сроки поставки:</t>
  </si>
  <si>
    <t>Транспортировка товара:</t>
  </si>
  <si>
    <t>Особые условия</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</si>
  <si>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</si>
  <si>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</si>
  <si>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</si>
  <si>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тел.</t>
  </si>
  <si>
    <t>эл.почта</t>
  </si>
  <si>
    <t>Eд.изм</t>
  </si>
  <si>
    <t>Количество</t>
  </si>
  <si>
    <t>1 кв.</t>
  </si>
  <si>
    <t>Цена за единицу измерения без НДС, включая стоимость тары и доставку, рубли РФ</t>
  </si>
  <si>
    <t>Сумма без НДС, включая стоимость тары и доставку, рубли РФ</t>
  </si>
  <si>
    <t>Предельная стоимость лота составляет _______  руб. (с НДС)</t>
  </si>
  <si>
    <t>Приложение 1</t>
  </si>
  <si>
    <t>Итого</t>
  </si>
  <si>
    <t>Наименование товара</t>
  </si>
  <si>
    <t>Сумма в том числе НДС, включая стоимость тары и доставку, рубли РФ</t>
  </si>
  <si>
    <t>не менее 12 месяцев</t>
  </si>
  <si>
    <t>Гарантийные обязательства</t>
  </si>
  <si>
    <t>Ном. Номер</t>
  </si>
  <si>
    <t xml:space="preserve">Наименование товара поставщика1 </t>
  </si>
  <si>
    <t>1Заполняется в случае отличия наименования продукции, предлагаемой участником, от наименования продукции, указанной в закупочной документации</t>
  </si>
  <si>
    <t>4.2, Developer  (build 122-D7)</t>
  </si>
  <si>
    <t>Query2</t>
  </si>
  <si>
    <t>г. Уфа, ул. Ленина 32</t>
  </si>
  <si>
    <t>Приобретение офисного и производственного оборудования</t>
  </si>
  <si>
    <t>, тел. , эл.почта:</t>
  </si>
  <si>
    <t/>
  </si>
  <si>
    <t>31.03.2015</t>
  </si>
  <si>
    <t>Семенов Алексей Игоревич</t>
  </si>
  <si>
    <t>(347)251-04-51</t>
  </si>
  <si>
    <t>шт</t>
  </si>
  <si>
    <t>39934</t>
  </si>
  <si>
    <t>39930</t>
  </si>
  <si>
    <t>39864</t>
  </si>
  <si>
    <t>39865</t>
  </si>
  <si>
    <t>39941</t>
  </si>
  <si>
    <t>39873</t>
  </si>
  <si>
    <t>39869</t>
  </si>
  <si>
    <t>40038</t>
  </si>
  <si>
    <t>40041</t>
  </si>
  <si>
    <t>39875</t>
  </si>
  <si>
    <t>1 Гарантийные обязательства - 12 месяцев</t>
  </si>
  <si>
    <t xml:space="preserve">г. Уфа, ул. Гоголя 59 </t>
  </si>
  <si>
    <t xml:space="preserve">КОМПЬЮТЕР МАЛЫЙ ФОРМ-ФАКТОР (ТИПА DELL OPTIPLEX 390 SF) </t>
  </si>
  <si>
    <t>Малый форм-фактор (SFF). Процессор Intel® Core™ i5 поколения 4590 (3,3ГГц ). 4GB (1x4GB) Non-ECC DDR3 1600MHz SDRAM Memory. 500GB 3.5inch Serial ATA (7.200 Rpm) Hard Drive. Встроенный графический адаптер Intel® HD Graphics 4600. Два внешних порта USB 3.0 (сзади), 6 внешних портов USB 2.0 (два спереди, четыре сзади); 1 последовательный порт (опционально); 1 разъем PS/2 (опционально); 1 разъем RJ-45; 1 разъем VGA; 1 DisplayPort 1.2; 1 разъем для микрофона и выход для наушников (спереди); 1 разъем для микрофона/линейный вход и линейный выход (сзади).  Число отсеков: 1 внутренний отсек 3,5 дюйма 1 внешний 5,25-дюймовый отсек (тонкий). Разъемы расширения: 1 разъем PCIe x16 половинной высоты 1 разъем PCIe x1 половинной высоты. Размеры (В x Ш  x Г), дюймы/(см): 11,4 x 3,7 x 12,3/(29,0 x 9,3 x 31,2). Мин. Вес (фунты/кг): 13,2/6,0. Источник питания: стандартный 255 Вт с поддержкой активной коррекции коэффициента мощности. Поддержка Dell ProSupport. Windows® 7 Professional (64-разрядная версия). 3 года фирменной гарантии.</t>
  </si>
  <si>
    <t xml:space="preserve">КОМПЬЮТЕР ПОЛНЫЙ ФОРМ-ФАКТОР  (ТИПА DELL OPTIPLEX 390 MT) </t>
  </si>
  <si>
    <t>Mini-Tower (MT). Процессор Intel® Core™ i5 поколения 4590 (3,3ГГц). 4GB (1x4GB) Non-ECC DDR3 1600MHz SDRAM Memory. 500GB 3.5inch Serial ATA (7.200 Rpm) Hard Drive. Встроенный графический адаптер Intel® HD Graphics 4600. Два внешних порта USB 3.0 (сзади), 6 внешних портов USB 2.0 (два спереди, четыре сзади); 2 последовательных порта COM; 1 разъем PS/2 (опционально); 3 разъема RJ-45; 1 разъем VGA; 1 DisplayPort 1.2; 1 разъем для микрофона и выход для наушников (спереди); 1 разъем для микрофона/линейный вход и линейный выход (сзади).  Число отсеков: 2 внутренних 3,5-дюймовых отсека, 2 внешних 5,25-дюймовых отсека. Разъемы расширения: 1 разъем PCIe x16 максимальной высоты, не менее трех разъемов PCIe x1 максимальной высоты. Размеры (В x Ш x Г), дюймы/(см) : 14,2 x 6,9 x 16,4/(36,0 x 17,5 x 41,7). Мин. Вес (фунты/кг): 20,68/9,4. Источник питания: стандартный 290 Вт с поддержкой активной коррекции коэффициента мощности. Поддержка Dell ProSupport. Windows® 7 Professional (64-разрядная версия). 3 года фирменной гарантии.</t>
  </si>
  <si>
    <t>МОНИТОР 19.5" Dell P2014H</t>
  </si>
  <si>
    <t>Диагональ 19.5" (49.5см).  Разрешение 1600x900. Углы обзора 178/178°. Тип матрицы IPS. Соотношение сторон экрана 16:9. Поворот экрана. Регулировка высоты. Вращение экрана (портретный режим). Наклон экрана. Яркость экрана 250 кд/м2. Статическая контрастность 1000:1. Размеры с подставкой 470.5x467.9x180мм.</t>
  </si>
  <si>
    <t>МОНИТОР 23" Dell S2340L</t>
  </si>
  <si>
    <t>Диагональ экрана  23". Формат экрана 16:9. Разрешение 1920x1080 Пикс (Full HD). Тип матрицы AH-IPS. Яркость 250 кд/кв.м. Наклон экрана. Статическая контрастность 1000:1. Динамическая контрастность 8 000 000:1. Размеры с подставкой 532.2x398.9x175.8мм.</t>
  </si>
  <si>
    <t>НОУТБУК HP 250 Core i5-4210U 1.7GHz,15.6" HD LED AG Cam,4GB DDR3(1),500GB 5.4krpm,DVDRW,WiFi,BT,3C,2.45kg,1y,Win8.1Pro(64)</t>
  </si>
  <si>
    <t>Диагональ экрана 15.6 дюйма. Тип экрана WXGA (матовый). Номинальное разрешение экрана 1366x768.   Процессор Intel Core i5 4210U. Частота процессора, МГц 1700. Объем оперативной памяти, 4Гб. Размер жесткого диска, 500Гб. Wi-Fi. Bluetooth. Тип аккумулятора 3 cell. Габариты 378 мм х 259 мм х 25 мм. Вес 2.19кг. Операционная система Windows 8.1 Pro 64</t>
  </si>
  <si>
    <t>ПРИНТЕР HP LaserJet Enterprise 600 M602dn</t>
  </si>
  <si>
    <t xml:space="preserve">Тип печати черно-белая. Технология печати Лазерная монохромная . Разрешение печати 1200x1200 т/д. Скорость печати в ч/б формате, 50 стр/мин., Автоматическая двусторонняя печать. Универсальный лоток 1 на 100 листов, лоток 2 на 500 листов. Лоток приема на 500 листов лицевой стороной вниз, на 100 листов на задней крышке лицевой стороной вверх. Объем оперативной памяти, 512Мб. Частота процессора, 800МГц. Максимальная месячная нагрузка, 225000стр. Марка черного картриджа CE390A (10 000 стр), CE390X (24 000 стр). Габариты 415 мм х 508 мм х 398 мм. Вес, 26,3кг. </t>
  </si>
  <si>
    <t>ПРИНТЕР ЛАЗЕРНЫЙ А4 CF278A HP LaserJet Pro M401dn</t>
  </si>
  <si>
    <t xml:space="preserve">Технология печати лазерная монохромная. Разрешение печати принтера 1200x1200 т/д. Скорость печати в ч/б формате, стр/мин 33. Возможность двусторонней печати автоматическая. Лотки подачи бумаги 50 и 250 листов. Лотки приёма бумаги 150 листов. Объем оперативной памяти, Мб 256. Частота процессора, МГц 800. Интерфейс подключения к ПК 1 порт Hi-Speed USB 2.0; 1 хост-порт USB; 1 сетевой порт Ethernet 10/100/1000 Base-TX; 1 порт USB для прямой печати с USB-носителей. Максимальная месячная нагрузка, стр 50000. Марка черного картриджа CF280A (2700 стр.), CF280X (6900 стр.). Ш х Г х В 365 мм х 368 мм х 271 мм. Вес 11кг.    </t>
  </si>
  <si>
    <t>СКАНЕР A4 ПОТОКОВЫЙ HP Scanjet Professional 3000 s2 Sheetfeed Scanner</t>
  </si>
  <si>
    <t>Настольный  с полистовой подачей. Интерфейс подключения к ПК USB. Формат бумажного носителя A4. Двусторонее сканирование. Автоподатчик. Технология сканирования Contact Image sensor (CIS). Оптическое разрешение при сканировании 600х600 т/д. Глубина цвета, бит 48 (внешняя – 24 бит). Формат файлов сканирования PDF Searchable,PDF Image Only,PDF/A,JPEG,TIF single page,TIF multi page,DOCX,RTF,TXT,BMP. Вес 2,3кг. 285 мм х 161 мм х 164 мм.</t>
  </si>
  <si>
    <t>СКАНЕР ПЛАНШЕТНЫЙ А4 L2734A  Сканер HP ScanJet 200</t>
  </si>
  <si>
    <t>Планшетный . Интерфейс подключения к ПК USB. Технология сканирования CIS. Cкорость сканирования до 21 секунды. Оптическое разрешение при сканировании 2400x4800 т/д. Глубина цвета 48бит. Поддерживаемые ОС    Windows 2000/XP/Vista/7/8,Mac OS X 10.6.8. Вес 1.76кг. Ш х Г х В 373 мм х 274 мм х 45 мм.</t>
  </si>
  <si>
    <t xml:space="preserve">МФУ ЛАЗЕРНОЕ A4 HP LaserJet Pro M127fn (CZ181A) </t>
  </si>
  <si>
    <t>Технология печати лазерная. Скорость печати в ч/б формате, стр/мин 20. Разрешение печати принтера 600x600 т/д. Двусторонняя печать автоматическая. Тип сканера планшетный. Оптическое разрешение при сканировании 1200 т/д. Изменение размера при копировании от 25% до 400%. Скорость копирования в ч/б формате 20. Максимальное количество копий 99. Наличие факса. Скорость факса до 33.6 кбит/с. Разрешение факса 300x300 т/д. Частота процессора, МГц 600. Стандартное ОЗУ, Мб 128. Лотки подачи бумаги 150 листов. Лотки приёма бумаги 100 листов. Интерфейс подключения Hi-Speed USB 2.0 port, built-in Fast Ethernet 10/100Base-TX network port. Готовность работы в сети. Максимальная месячная нагрузка, стр 8000. Уровень шума 52 дБ. Марка черного картриджа CF283A. Ш х Г х В 420 мм х 438 мм х 309 мм. Вес 9.1кг.</t>
  </si>
  <si>
    <t>не позднее 31 марта 2015 года</t>
  </si>
  <si>
    <t>8(347)221 57 57</t>
  </si>
  <si>
    <t>a.semenov@bashtel.ru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</si>
</sst>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_р_."/>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9"/>
      <color theme="1"/>
      <name val="Calibri"/>
      <family val="2"/>
      <charset val="204"/>
      <scheme val="minor"/>
    </font>
    <font>
      <sz val="9"/>
      <name val="Calibri"/>
      <family val="2"/>
      <charset val="204"/>
      <scheme val="minor"/>
    </font>
    <font>
      <u/>
      <sz val="11"/>
      <color theme="10"/>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5" fillId="0" borderId="0" applyNumberFormat="0" applyFill="0" applyBorder="0" applyAlignment="0" applyProtection="0"/>
  </cellStyleXfs>
  <cellXfs count="55">
    <xf numFmtId="0" fontId="0" fillId="0" borderId="0" xfId="0"/>
    <xf numFmtId="0" fontId="0" fillId="0" borderId="1" xfId="0" applyBorder="1" applyAlignment="1">
      <alignment horizontal="center"/>
    </xf>
    <xf numFmtId="0" fontId="0" fillId="0" borderId="1" xfId="0" applyBorder="1" applyAlignment="1">
      <alignment vertical="top" wrapText="1"/>
    </xf>
    <xf numFmtId="0" fontId="0" fillId="0" borderId="0" xfId="0" applyBorder="1" applyAlignment="1">
      <alignment vertical="top" wrapText="1"/>
    </xf>
    <xf numFmtId="0" fontId="0" fillId="0" borderId="1" xfId="0" applyBorder="1" applyAlignment="1">
      <alignment horizontal="center" vertical="center" wrapText="1"/>
    </xf>
    <xf numFmtId="0" fontId="0" fillId="0" borderId="0" xfId="0" applyAlignment="1">
      <alignment vertical="center"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left" vertical="top"/>
    </xf>
    <xf numFmtId="165" fontId="0" fillId="0" borderId="1" xfId="0" applyNumberFormat="1" applyBorder="1" applyAlignment="1">
      <alignment horizontal="right" vertical="top" wrapText="1"/>
    </xf>
    <xf numFmtId="0" fontId="0" fillId="0" borderId="1" xfId="0" applyBorder="1" applyAlignment="1">
      <alignment horizontal="center"/>
    </xf>
    <xf numFmtId="0" fontId="2" fillId="0" borderId="0" xfId="0" applyFont="1" applyAlignment="1">
      <alignment horizontal="left"/>
    </xf>
    <xf numFmtId="0" fontId="0" fillId="0" borderId="1" xfId="0" applyBorder="1" applyAlignment="1">
      <alignment horizontal="center" vertical="top"/>
    </xf>
    <xf numFmtId="0" fontId="0" fillId="0" borderId="0" xfId="0"/>
    <xf numFmtId="0" fontId="0" fillId="0" borderId="2" xfId="0" applyBorder="1" applyAlignment="1">
      <alignment vertical="top" wrapText="1"/>
    </xf>
    <xf numFmtId="0" fontId="0" fillId="0" borderId="2" xfId="0" applyBorder="1"/>
    <xf numFmtId="0" fontId="2" fillId="0" borderId="0" xfId="0" applyFont="1"/>
    <xf numFmtId="0" fontId="0" fillId="0" borderId="0" xfId="0" applyAlignment="1">
      <alignment horizontal="right"/>
    </xf>
    <xf numFmtId="0" fontId="0" fillId="0" borderId="3" xfId="0" applyBorder="1"/>
    <xf numFmtId="0" fontId="0" fillId="0" borderId="0" xfId="0" applyBorder="1"/>
    <xf numFmtId="49" fontId="0" fillId="0" borderId="1" xfId="0" applyNumberFormat="1" applyBorder="1" applyAlignment="1">
      <alignment horizontal="left" vertical="top"/>
    </xf>
    <xf numFmtId="0" fontId="0" fillId="0" borderId="1" xfId="0" applyBorder="1" applyAlignment="1">
      <alignment horizontal="center"/>
    </xf>
    <xf numFmtId="0" fontId="0" fillId="0" borderId="1" xfId="0"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applyFill="1" applyBorder="1" applyAlignment="1">
      <alignment horizontal="center"/>
    </xf>
    <xf numFmtId="0" fontId="0" fillId="0" borderId="0" xfId="0" applyFill="1" applyAlignment="1"/>
    <xf numFmtId="0" fontId="0" fillId="0" borderId="0" xfId="0" applyFill="1" applyBorder="1" applyAlignment="1"/>
    <xf numFmtId="0" fontId="0" fillId="0" borderId="0" xfId="0" quotePrefix="1"/>
    <xf numFmtId="49" fontId="0" fillId="0" borderId="0" xfId="0" applyNumberFormat="1"/>
    <xf numFmtId="165" fontId="0" fillId="0" borderId="1" xfId="0" applyNumberFormat="1" applyBorder="1"/>
    <xf numFmtId="0" fontId="5" fillId="0" borderId="0" xfId="2" applyAlignment="1">
      <alignment horizontal="left"/>
    </xf>
    <xf numFmtId="0" fontId="0" fillId="0" borderId="1" xfId="0" applyNumberFormat="1" applyBorder="1" applyAlignment="1">
      <alignment horizontal="left" vertical="top"/>
    </xf>
    <xf numFmtId="0" fontId="0" fillId="0" borderId="1" xfId="0" applyBorder="1" applyAlignment="1">
      <alignment horizontal="center"/>
    </xf>
    <xf numFmtId="0" fontId="3" fillId="0" borderId="1" xfId="0" applyFont="1" applyBorder="1" applyAlignment="1">
      <alignment horizontal="center" vertical="top" wrapText="1"/>
    </xf>
    <xf numFmtId="0" fontId="0" fillId="0" borderId="5" xfId="0" applyBorder="1" applyAlignment="1">
      <alignment horizontal="left"/>
    </xf>
    <xf numFmtId="0" fontId="0" fillId="0" borderId="6" xfId="0" applyBorder="1" applyAlignment="1">
      <alignment horizontal="left"/>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left"/>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2" fillId="0" borderId="0" xfId="0" applyFont="1" applyAlignment="1">
      <alignment horizontal="center"/>
    </xf>
    <xf numFmtId="0" fontId="0" fillId="0" borderId="8" xfId="0"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0" fillId="0" borderId="1" xfId="0" applyBorder="1" applyAlignment="1">
      <alignment horizontal="center" vertical="center" wrapText="1"/>
    </xf>
    <xf numFmtId="0" fontId="3" fillId="0" borderId="10" xfId="0" applyFont="1" applyBorder="1" applyAlignment="1">
      <alignment horizontal="center" vertical="top" wrapText="1"/>
    </xf>
    <xf numFmtId="0" fontId="0" fillId="0" borderId="8" xfId="0" applyFont="1" applyBorder="1" applyAlignment="1">
      <alignment horizontal="center" vertical="top" wrapText="1"/>
    </xf>
    <xf numFmtId="0" fontId="4" fillId="0" borderId="3" xfId="0" applyFont="1" applyBorder="1" applyAlignment="1">
      <alignment horizontal="center" vertical="top" wrapText="1"/>
    </xf>
    <xf numFmtId="0" fontId="0" fillId="0" borderId="11" xfId="0" applyFont="1" applyBorder="1" applyAlignment="1">
      <alignment horizontal="center" vertical="top"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emenov@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S30"/>
  <sheetViews>
    <sheetView tabSelected="1" zoomScaleNormal="100" workbookViewId="0">
      <selection activeCell="I7" sqref="I7"/>
    </sheetView>
  </sheetViews>
  <sheetFormatPr defaultRowHeight="15" x14ac:dyDescent="0.25"/>
  <cols>
    <col min="1" max="1" width="0.85546875" customWidth="1"/>
    <col min="2" max="2" width="8.42578125" customWidth="1"/>
    <col min="3" max="3" width="8.42578125" style="13" customWidth="1"/>
    <col min="4" max="4" width="26.42578125" customWidth="1"/>
    <col min="5" max="5" width="22.7109375" style="13" customWidth="1"/>
    <col min="6" max="6" width="81.5703125" customWidth="1"/>
    <col min="7" max="7" width="7" customWidth="1"/>
    <col min="10" max="10" width="14.42578125" customWidth="1"/>
    <col min="11" max="11" width="13.85546875" customWidth="1"/>
    <col min="12" max="12" width="15.28515625" customWidth="1"/>
    <col min="13" max="13" width="18.7109375" customWidth="1"/>
    <col min="14" max="14" width="3.28515625" customWidth="1"/>
  </cols>
  <sheetData>
    <row r="1" spans="1:19" x14ac:dyDescent="0.25">
      <c r="M1" s="17" t="s">
        <v>19</v>
      </c>
    </row>
    <row r="2" spans="1:19" x14ac:dyDescent="0.25">
      <c r="B2" s="46" t="s">
        <v>10</v>
      </c>
      <c r="C2" s="46"/>
      <c r="D2" s="46"/>
      <c r="E2" s="46"/>
      <c r="F2" s="46"/>
      <c r="G2" s="46"/>
      <c r="H2" s="46"/>
      <c r="I2" s="46"/>
      <c r="J2" s="46"/>
      <c r="K2" s="46"/>
      <c r="L2" s="46"/>
      <c r="M2" s="46"/>
    </row>
    <row r="3" spans="1:19" x14ac:dyDescent="0.25">
      <c r="B3" t="s">
        <v>3</v>
      </c>
      <c r="C3" s="13">
        <v>9588</v>
      </c>
      <c r="D3" s="11" t="s">
        <v>31</v>
      </c>
      <c r="E3" s="11"/>
      <c r="F3" s="16"/>
      <c r="N3" s="6"/>
    </row>
    <row r="4" spans="1:19" x14ac:dyDescent="0.25">
      <c r="B4" s="50" t="s">
        <v>0</v>
      </c>
      <c r="C4" s="37" t="s">
        <v>25</v>
      </c>
      <c r="D4" s="50" t="s">
        <v>21</v>
      </c>
      <c r="E4" s="37" t="s">
        <v>26</v>
      </c>
      <c r="F4" s="50" t="s">
        <v>1</v>
      </c>
      <c r="G4" s="50" t="s">
        <v>13</v>
      </c>
      <c r="H4" s="33" t="s">
        <v>14</v>
      </c>
      <c r="I4" s="33"/>
      <c r="J4" s="53" t="s">
        <v>16</v>
      </c>
      <c r="K4" s="51" t="s">
        <v>17</v>
      </c>
      <c r="L4" s="34" t="s">
        <v>22</v>
      </c>
      <c r="M4" s="50" t="s">
        <v>2</v>
      </c>
      <c r="N4" s="6"/>
    </row>
    <row r="5" spans="1:19" s="5" customFormat="1" ht="48.75" customHeight="1" x14ac:dyDescent="0.25">
      <c r="B5" s="50"/>
      <c r="C5" s="38"/>
      <c r="D5" s="50"/>
      <c r="E5" s="38"/>
      <c r="F5" s="50"/>
      <c r="G5" s="50"/>
      <c r="H5" s="4" t="s">
        <v>15</v>
      </c>
      <c r="I5" s="4" t="s">
        <v>20</v>
      </c>
      <c r="J5" s="54"/>
      <c r="K5" s="52"/>
      <c r="L5" s="34"/>
      <c r="M5" s="50"/>
    </row>
    <row r="6" spans="1:19" x14ac:dyDescent="0.25">
      <c r="B6" s="1">
        <v>1</v>
      </c>
      <c r="C6" s="21">
        <v>2</v>
      </c>
      <c r="D6" s="1">
        <v>3</v>
      </c>
      <c r="E6" s="22">
        <v>4</v>
      </c>
      <c r="F6" s="1">
        <v>5</v>
      </c>
      <c r="G6" s="1">
        <v>6</v>
      </c>
      <c r="H6" s="10">
        <v>7</v>
      </c>
      <c r="I6" s="1">
        <v>11</v>
      </c>
      <c r="J6" s="10">
        <v>12</v>
      </c>
      <c r="K6" s="10">
        <v>13</v>
      </c>
      <c r="L6" s="10">
        <v>14</v>
      </c>
      <c r="M6" s="1">
        <v>15</v>
      </c>
    </row>
    <row r="7" spans="1:19" ht="215.25" customHeight="1" x14ac:dyDescent="0.25">
      <c r="A7" s="13"/>
      <c r="B7" s="12">
        <v>1</v>
      </c>
      <c r="C7" s="12" t="s">
        <v>38</v>
      </c>
      <c r="D7" s="2" t="s">
        <v>50</v>
      </c>
      <c r="E7" s="2"/>
      <c r="F7" s="2" t="s">
        <v>51</v>
      </c>
      <c r="G7" s="7" t="s">
        <v>37</v>
      </c>
      <c r="H7" s="20">
        <v>59</v>
      </c>
      <c r="I7" s="20">
        <v>59</v>
      </c>
      <c r="J7" s="9">
        <v>35254</v>
      </c>
      <c r="K7" s="9">
        <f t="shared" ref="K7:K16" si="0">I7*J7</f>
        <v>2079986</v>
      </c>
      <c r="L7" s="8"/>
      <c r="M7" s="2" t="s">
        <v>49</v>
      </c>
      <c r="N7" s="13"/>
    </row>
    <row r="8" spans="1:19" s="13" customFormat="1" ht="210" x14ac:dyDescent="0.25">
      <c r="B8" s="12">
        <v>2</v>
      </c>
      <c r="C8" s="12" t="s">
        <v>39</v>
      </c>
      <c r="D8" s="2" t="s">
        <v>52</v>
      </c>
      <c r="E8" s="2"/>
      <c r="F8" s="2" t="s">
        <v>53</v>
      </c>
      <c r="G8" s="7" t="s">
        <v>37</v>
      </c>
      <c r="H8" s="32">
        <v>66</v>
      </c>
      <c r="I8" s="32">
        <v>66</v>
      </c>
      <c r="J8" s="9">
        <v>37458</v>
      </c>
      <c r="K8" s="9">
        <f t="shared" si="0"/>
        <v>2472228</v>
      </c>
      <c r="L8" s="8"/>
      <c r="M8" s="2" t="s">
        <v>49</v>
      </c>
    </row>
    <row r="9" spans="1:19" s="13" customFormat="1" ht="75.75" customHeight="1" x14ac:dyDescent="0.25">
      <c r="B9" s="12">
        <v>3</v>
      </c>
      <c r="C9" s="12" t="s">
        <v>40</v>
      </c>
      <c r="D9" s="2" t="s">
        <v>54</v>
      </c>
      <c r="E9" s="2"/>
      <c r="F9" s="2" t="s">
        <v>55</v>
      </c>
      <c r="G9" s="7" t="s">
        <v>37</v>
      </c>
      <c r="H9" s="20">
        <v>55</v>
      </c>
      <c r="I9" s="20">
        <v>55</v>
      </c>
      <c r="J9" s="9">
        <v>4939</v>
      </c>
      <c r="K9" s="9">
        <f t="shared" si="0"/>
        <v>271645</v>
      </c>
      <c r="L9" s="8"/>
      <c r="M9" s="2" t="s">
        <v>49</v>
      </c>
    </row>
    <row r="10" spans="1:19" ht="49.5" customHeight="1" x14ac:dyDescent="0.25">
      <c r="A10" s="13"/>
      <c r="B10" s="12">
        <v>4</v>
      </c>
      <c r="C10" s="12" t="s">
        <v>41</v>
      </c>
      <c r="D10" s="2" t="s">
        <v>56</v>
      </c>
      <c r="E10" s="2"/>
      <c r="F10" s="2" t="s">
        <v>57</v>
      </c>
      <c r="G10" s="7" t="s">
        <v>37</v>
      </c>
      <c r="H10" s="20">
        <v>47</v>
      </c>
      <c r="I10" s="20">
        <v>47</v>
      </c>
      <c r="J10" s="9">
        <v>7900</v>
      </c>
      <c r="K10" s="9">
        <f t="shared" si="0"/>
        <v>371300</v>
      </c>
      <c r="L10" s="8"/>
      <c r="M10" s="2" t="s">
        <v>49</v>
      </c>
      <c r="N10" s="13"/>
    </row>
    <row r="11" spans="1:19" ht="75" x14ac:dyDescent="0.25">
      <c r="A11" s="13"/>
      <c r="B11" s="12">
        <v>5</v>
      </c>
      <c r="C11" s="12" t="s">
        <v>42</v>
      </c>
      <c r="D11" s="2" t="s">
        <v>58</v>
      </c>
      <c r="E11" s="2"/>
      <c r="F11" s="2" t="s">
        <v>59</v>
      </c>
      <c r="G11" s="7" t="s">
        <v>37</v>
      </c>
      <c r="H11" s="20">
        <v>7</v>
      </c>
      <c r="I11" s="20">
        <v>7</v>
      </c>
      <c r="J11" s="9">
        <v>34051</v>
      </c>
      <c r="K11" s="9">
        <f t="shared" si="0"/>
        <v>238357</v>
      </c>
      <c r="L11" s="8"/>
      <c r="M11" s="2" t="s">
        <v>49</v>
      </c>
      <c r="N11" s="13"/>
    </row>
    <row r="12" spans="1:19" ht="108" customHeight="1" x14ac:dyDescent="0.25">
      <c r="A12" s="13"/>
      <c r="B12" s="12">
        <v>6</v>
      </c>
      <c r="C12" s="12" t="s">
        <v>43</v>
      </c>
      <c r="D12" s="2" t="s">
        <v>60</v>
      </c>
      <c r="E12" s="2"/>
      <c r="F12" s="2" t="s">
        <v>61</v>
      </c>
      <c r="G12" s="7" t="s">
        <v>37</v>
      </c>
      <c r="H12" s="20">
        <v>2</v>
      </c>
      <c r="I12" s="20">
        <v>2</v>
      </c>
      <c r="J12" s="9">
        <v>51016.95</v>
      </c>
      <c r="K12" s="9">
        <f t="shared" si="0"/>
        <v>102033.9</v>
      </c>
      <c r="L12" s="8"/>
      <c r="M12" s="2" t="s">
        <v>49</v>
      </c>
      <c r="N12" s="13"/>
      <c r="O12" s="3"/>
      <c r="P12" s="3"/>
      <c r="Q12" s="3"/>
      <c r="R12" s="3"/>
      <c r="S12" s="3"/>
    </row>
    <row r="13" spans="1:19" ht="120" x14ac:dyDescent="0.25">
      <c r="A13" s="13"/>
      <c r="B13" s="12">
        <v>7</v>
      </c>
      <c r="C13" s="12" t="s">
        <v>44</v>
      </c>
      <c r="D13" s="2" t="s">
        <v>62</v>
      </c>
      <c r="E13" s="2"/>
      <c r="F13" s="2" t="s">
        <v>63</v>
      </c>
      <c r="G13" s="7" t="s">
        <v>37</v>
      </c>
      <c r="H13" s="20">
        <v>6</v>
      </c>
      <c r="I13" s="20">
        <v>6</v>
      </c>
      <c r="J13" s="9">
        <v>14788</v>
      </c>
      <c r="K13" s="9">
        <f t="shared" si="0"/>
        <v>88728</v>
      </c>
      <c r="L13" s="8"/>
      <c r="M13" s="2" t="s">
        <v>49</v>
      </c>
      <c r="N13" s="13"/>
    </row>
    <row r="14" spans="1:19" ht="90" x14ac:dyDescent="0.25">
      <c r="A14" s="13"/>
      <c r="B14" s="12">
        <v>8</v>
      </c>
      <c r="C14" s="12" t="s">
        <v>45</v>
      </c>
      <c r="D14" s="2" t="s">
        <v>64</v>
      </c>
      <c r="E14" s="2"/>
      <c r="F14" s="2" t="s">
        <v>65</v>
      </c>
      <c r="G14" s="7" t="s">
        <v>37</v>
      </c>
      <c r="H14" s="20">
        <v>7</v>
      </c>
      <c r="I14" s="20">
        <v>7</v>
      </c>
      <c r="J14" s="9">
        <v>23220</v>
      </c>
      <c r="K14" s="9">
        <f t="shared" si="0"/>
        <v>162540</v>
      </c>
      <c r="L14" s="8"/>
      <c r="M14" s="2" t="s">
        <v>49</v>
      </c>
      <c r="N14" s="13"/>
    </row>
    <row r="15" spans="1:19" s="13" customFormat="1" ht="59.25" customHeight="1" x14ac:dyDescent="0.25">
      <c r="B15" s="12">
        <v>9</v>
      </c>
      <c r="C15" s="12" t="s">
        <v>46</v>
      </c>
      <c r="D15" s="2" t="s">
        <v>66</v>
      </c>
      <c r="E15" s="2"/>
      <c r="F15" s="2" t="s">
        <v>67</v>
      </c>
      <c r="G15" s="7" t="s">
        <v>37</v>
      </c>
      <c r="H15" s="20">
        <v>22</v>
      </c>
      <c r="I15" s="20">
        <v>22</v>
      </c>
      <c r="J15" s="9">
        <v>3004.55</v>
      </c>
      <c r="K15" s="9">
        <f t="shared" si="0"/>
        <v>66100.100000000006</v>
      </c>
      <c r="L15" s="8"/>
      <c r="M15" s="2" t="s">
        <v>49</v>
      </c>
    </row>
    <row r="16" spans="1:19" s="13" customFormat="1" ht="152.25" customHeight="1" x14ac:dyDescent="0.25">
      <c r="B16" s="12">
        <v>10</v>
      </c>
      <c r="C16" s="12" t="s">
        <v>47</v>
      </c>
      <c r="D16" s="2" t="s">
        <v>68</v>
      </c>
      <c r="E16" s="2"/>
      <c r="F16" s="2" t="s">
        <v>69</v>
      </c>
      <c r="G16" s="7" t="s">
        <v>37</v>
      </c>
      <c r="H16" s="32">
        <v>16</v>
      </c>
      <c r="I16" s="32">
        <v>16</v>
      </c>
      <c r="J16" s="9">
        <v>9144</v>
      </c>
      <c r="K16" s="9">
        <f t="shared" si="0"/>
        <v>146304</v>
      </c>
      <c r="L16" s="8"/>
      <c r="M16" s="2" t="s">
        <v>49</v>
      </c>
    </row>
    <row r="17" spans="1:14" x14ac:dyDescent="0.25">
      <c r="A17" s="13"/>
      <c r="B17" s="19"/>
      <c r="C17" s="19"/>
      <c r="D17" s="14"/>
      <c r="E17" s="14"/>
      <c r="F17" s="14"/>
      <c r="G17" s="15"/>
      <c r="H17" s="15"/>
      <c r="I17" s="15"/>
      <c r="J17" s="15"/>
      <c r="K17" s="30">
        <f>SUM($K$7:$K$16)</f>
        <v>5999222</v>
      </c>
      <c r="L17" s="18"/>
      <c r="M17" s="3"/>
      <c r="N17" s="13"/>
    </row>
    <row r="18" spans="1:14" s="13" customFormat="1" ht="19.5" customHeight="1" x14ac:dyDescent="0.25">
      <c r="B18" s="35" t="s">
        <v>18</v>
      </c>
      <c r="C18" s="36"/>
      <c r="D18" s="36"/>
      <c r="E18" s="36"/>
      <c r="F18" s="36"/>
      <c r="G18" s="36"/>
      <c r="H18" s="36"/>
      <c r="I18" s="36"/>
      <c r="J18" s="36"/>
      <c r="K18" s="36"/>
      <c r="L18" s="36"/>
      <c r="M18" s="39"/>
    </row>
    <row r="19" spans="1:14" x14ac:dyDescent="0.25">
      <c r="B19" s="47" t="s">
        <v>4</v>
      </c>
      <c r="C19" s="48"/>
      <c r="D19" s="48"/>
      <c r="E19" s="48"/>
      <c r="F19" s="48"/>
      <c r="G19" s="48"/>
      <c r="H19" s="48"/>
      <c r="I19" s="48"/>
      <c r="J19" s="48"/>
      <c r="K19" s="48"/>
      <c r="L19" s="48"/>
      <c r="M19" s="49"/>
    </row>
    <row r="20" spans="1:14" s="13" customFormat="1" x14ac:dyDescent="0.25">
      <c r="A20"/>
      <c r="B20" s="33" t="s">
        <v>5</v>
      </c>
      <c r="C20" s="33"/>
      <c r="D20" s="33"/>
      <c r="E20" s="35" t="s">
        <v>70</v>
      </c>
      <c r="F20" s="36"/>
      <c r="G20" s="36"/>
      <c r="H20" s="36"/>
      <c r="I20" s="36"/>
      <c r="J20" s="36"/>
      <c r="K20" s="36"/>
      <c r="L20" s="36"/>
      <c r="M20" s="39"/>
      <c r="N20"/>
    </row>
    <row r="21" spans="1:14" ht="32.1" customHeight="1" x14ac:dyDescent="0.25">
      <c r="B21" s="33" t="s">
        <v>6</v>
      </c>
      <c r="C21" s="33"/>
      <c r="D21" s="33"/>
      <c r="E21" s="40" t="s">
        <v>9</v>
      </c>
      <c r="F21" s="41"/>
      <c r="G21" s="41"/>
      <c r="H21" s="41"/>
      <c r="I21" s="41"/>
      <c r="J21" s="41"/>
      <c r="K21" s="41"/>
      <c r="L21" s="41"/>
      <c r="M21" s="42"/>
      <c r="N21" s="3"/>
    </row>
    <row r="22" spans="1:14" ht="15" customHeight="1" x14ac:dyDescent="0.25">
      <c r="A22" s="13"/>
      <c r="B22" s="33" t="s">
        <v>7</v>
      </c>
      <c r="C22" s="33"/>
      <c r="D22" s="33"/>
      <c r="E22" s="35" t="s">
        <v>48</v>
      </c>
      <c r="F22" s="36"/>
      <c r="G22" s="36"/>
      <c r="H22" s="36"/>
      <c r="I22" s="36"/>
      <c r="J22" s="36"/>
      <c r="K22" s="36"/>
      <c r="L22" s="36"/>
      <c r="M22" s="36"/>
      <c r="N22" s="13"/>
    </row>
    <row r="23" spans="1:14" x14ac:dyDescent="0.25">
      <c r="A23" s="13"/>
      <c r="B23" s="43" t="s">
        <v>24</v>
      </c>
      <c r="C23" s="44"/>
      <c r="D23" s="45"/>
      <c r="E23" s="35" t="s">
        <v>23</v>
      </c>
      <c r="F23" s="36"/>
      <c r="G23" s="36"/>
      <c r="H23" s="36"/>
      <c r="I23" s="36"/>
      <c r="J23" s="36"/>
      <c r="K23" s="36"/>
      <c r="L23" s="36"/>
      <c r="M23" s="39"/>
      <c r="N23" s="13"/>
    </row>
    <row r="24" spans="1:14" x14ac:dyDescent="0.25">
      <c r="B24" s="33" t="s">
        <v>8</v>
      </c>
      <c r="C24" s="33"/>
      <c r="D24" s="33"/>
      <c r="E24" s="35" t="str">
        <f>D28</f>
        <v>Семенов Алексей Игоревич</v>
      </c>
      <c r="F24" s="36"/>
      <c r="G24" s="36"/>
      <c r="H24" s="36"/>
      <c r="I24" s="36"/>
      <c r="J24" s="36"/>
      <c r="K24" s="36"/>
      <c r="L24" s="36"/>
      <c r="M24" s="39"/>
    </row>
    <row r="25" spans="1:14" x14ac:dyDescent="0.25">
      <c r="A25" s="13"/>
      <c r="B25" s="23"/>
      <c r="C25" s="23"/>
      <c r="D25" s="23"/>
      <c r="E25" s="23"/>
      <c r="F25" s="24"/>
      <c r="G25" s="24"/>
      <c r="H25" s="24"/>
      <c r="I25" s="24"/>
      <c r="J25" s="24"/>
      <c r="K25" s="24"/>
      <c r="L25" s="24"/>
      <c r="M25" s="24"/>
      <c r="N25" s="13"/>
    </row>
    <row r="26" spans="1:14" x14ac:dyDescent="0.25">
      <c r="A26" s="27"/>
      <c r="B26" s="26" t="s">
        <v>27</v>
      </c>
      <c r="C26" s="26"/>
      <c r="D26" s="26"/>
      <c r="E26" s="26"/>
      <c r="F26" s="26"/>
      <c r="G26" s="26"/>
      <c r="H26" s="26"/>
      <c r="J26" s="13"/>
      <c r="L26" s="13"/>
    </row>
    <row r="27" spans="1:14" x14ac:dyDescent="0.25">
      <c r="A27" s="25"/>
      <c r="B27" s="26"/>
      <c r="C27" s="26"/>
      <c r="D27" s="26"/>
      <c r="E27" s="26"/>
      <c r="F27" s="26"/>
      <c r="G27" s="26"/>
      <c r="H27" s="26"/>
      <c r="I27" s="13"/>
      <c r="J27" s="13"/>
      <c r="K27" s="13"/>
      <c r="L27" s="13"/>
      <c r="M27" s="13"/>
      <c r="N27" s="13"/>
    </row>
    <row r="28" spans="1:14" x14ac:dyDescent="0.25">
      <c r="D28" s="6" t="str">
        <f>Query2_USERN</f>
        <v>Семенов Алексей Игоревич</v>
      </c>
      <c r="E28" s="6"/>
    </row>
    <row r="29" spans="1:14" x14ac:dyDescent="0.25">
      <c r="B29" t="s">
        <v>11</v>
      </c>
      <c r="D29" s="6" t="s">
        <v>71</v>
      </c>
      <c r="E29" s="6"/>
    </row>
    <row r="30" spans="1:14" x14ac:dyDescent="0.25">
      <c r="B30" t="s">
        <v>12</v>
      </c>
      <c r="D30" s="31" t="s">
        <v>72</v>
      </c>
      <c r="E30" s="6"/>
    </row>
  </sheetData>
  <mergeCells count="24">
    <mergeCell ref="B2:M2"/>
    <mergeCell ref="B21:D21"/>
    <mergeCell ref="B20:D20"/>
    <mergeCell ref="B19:M19"/>
    <mergeCell ref="B4:B5"/>
    <mergeCell ref="D4:D5"/>
    <mergeCell ref="M4:M5"/>
    <mergeCell ref="B18:M18"/>
    <mergeCell ref="F4:F5"/>
    <mergeCell ref="G4:G5"/>
    <mergeCell ref="H4:I4"/>
    <mergeCell ref="K4:K5"/>
    <mergeCell ref="J4:J5"/>
    <mergeCell ref="C4:C5"/>
    <mergeCell ref="B24:D24"/>
    <mergeCell ref="L4:L5"/>
    <mergeCell ref="B22:D22"/>
    <mergeCell ref="E22:M22"/>
    <mergeCell ref="E4:E5"/>
    <mergeCell ref="E20:M20"/>
    <mergeCell ref="E24:M24"/>
    <mergeCell ref="E21:M21"/>
    <mergeCell ref="E23:M23"/>
    <mergeCell ref="B23:D23"/>
  </mergeCells>
  <hyperlinks>
    <hyperlink ref="D30" r:id="rId1"/>
  </hyperlinks>
  <pageMargins left="0.78740157480314965" right="0.39370078740157483" top="0.78740157480314965" bottom="0.39370078740157483" header="0.31496062992125984" footer="0.31496062992125984"/>
  <pageSetup paperSize="9" scale="56" fitToHeight="0" orientation="landscape" r:id="rId2"/>
  <headerFooter>
    <oddFooter>&amp;C&amp;P</oddFooter>
  </headerFooter>
  <rowBreaks count="1" manualBreakCount="1">
    <brk id="9"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N6"/>
  <sheetViews>
    <sheetView workbookViewId="0">
      <selection activeCell="A30013" sqref="A30013:Q30014"/>
    </sheetView>
  </sheetViews>
  <sheetFormatPr defaultRowHeight="15" x14ac:dyDescent="0.25"/>
  <sheetData>
    <row r="5" spans="1:14" x14ac:dyDescent="0.25">
      <c r="A5" s="28" t="s">
        <v>28</v>
      </c>
      <c r="B5" t="e">
        <f>XLR_ERRNAME</f>
        <v>#NAME?</v>
      </c>
    </row>
    <row r="6" spans="1:14" x14ac:dyDescent="0.25">
      <c r="A6" t="s">
        <v>29</v>
      </c>
      <c r="B6">
        <v>9588</v>
      </c>
      <c r="C6" s="29" t="s">
        <v>30</v>
      </c>
      <c r="D6">
        <v>5406</v>
      </c>
      <c r="E6" s="29" t="s">
        <v>31</v>
      </c>
      <c r="F6" s="29" t="s">
        <v>32</v>
      </c>
      <c r="G6" s="29" t="s">
        <v>33</v>
      </c>
      <c r="H6" s="29" t="s">
        <v>33</v>
      </c>
      <c r="I6" s="29" t="s">
        <v>33</v>
      </c>
      <c r="J6" s="29" t="s">
        <v>31</v>
      </c>
      <c r="K6" s="29" t="s">
        <v>34</v>
      </c>
      <c r="L6" s="29" t="s">
        <v>35</v>
      </c>
      <c r="M6" s="29" t="s">
        <v>36</v>
      </c>
      <c r="N6" s="29"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Семенов Алексей Игоревич</dc:creator>
  <cp:lastModifiedBy>Мигранова Регина Фангизовна</cp:lastModifiedBy>
  <cp:lastPrinted>2015-01-28T06:14:11Z</cp:lastPrinted>
  <dcterms:created xsi:type="dcterms:W3CDTF">2013-12-19T08:11:42Z</dcterms:created>
  <dcterms:modified xsi:type="dcterms:W3CDTF">2015-02-03T04:32:14Z</dcterms:modified>
</cp:coreProperties>
</file>